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Historische Kring Bemmel\Penningmeester\Jaarwerk\Jaarwerk 2023\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Blad1!$A$1:$J$64</definedName>
  </definedNames>
  <calcPr calcId="152511"/>
</workbook>
</file>

<file path=xl/calcChain.xml><?xml version="1.0" encoding="utf-8"?>
<calcChain xmlns="http://schemas.openxmlformats.org/spreadsheetml/2006/main">
  <c r="E20" i="1" l="1"/>
  <c r="G57" i="1" l="1"/>
  <c r="G52" i="1" l="1"/>
  <c r="G53" i="1"/>
  <c r="G54" i="1"/>
  <c r="G55" i="1"/>
  <c r="G56" i="1"/>
  <c r="G51" i="1"/>
  <c r="G45" i="1"/>
  <c r="G46" i="1"/>
  <c r="G47" i="1"/>
  <c r="G43" i="1"/>
  <c r="G44" i="1"/>
  <c r="H64" i="1" l="1"/>
  <c r="G64" i="1"/>
  <c r="H32" i="1"/>
  <c r="H22" i="1"/>
  <c r="H21" i="1"/>
  <c r="E33" i="1" l="1"/>
  <c r="E24" i="1"/>
  <c r="E34" i="1" s="1"/>
  <c r="H48" i="1" l="1"/>
  <c r="H58" i="1"/>
  <c r="H31" i="1" l="1"/>
  <c r="H30" i="1"/>
  <c r="H29" i="1"/>
  <c r="H28" i="1"/>
  <c r="H27" i="1"/>
  <c r="H26" i="1"/>
  <c r="H23" i="1"/>
  <c r="H20" i="1"/>
  <c r="H19" i="1"/>
  <c r="G48" i="1" s="1"/>
  <c r="G58" i="1" l="1"/>
  <c r="G60" i="1" s="1"/>
  <c r="H38" i="1"/>
  <c r="G33" i="1"/>
  <c r="F33" i="1"/>
  <c r="G24" i="1"/>
  <c r="F24" i="1"/>
  <c r="F34" i="1" l="1"/>
  <c r="G34" i="1"/>
  <c r="H24" i="1"/>
  <c r="H33" i="1"/>
  <c r="G13" i="1"/>
  <c r="C13" i="1"/>
  <c r="H34" i="1" l="1"/>
  <c r="H13" i="1"/>
  <c r="D13" i="1"/>
</calcChain>
</file>

<file path=xl/sharedStrings.xml><?xml version="1.0" encoding="utf-8"?>
<sst xmlns="http://schemas.openxmlformats.org/spreadsheetml/2006/main" count="71" uniqueCount="49">
  <si>
    <t>Activa</t>
  </si>
  <si>
    <t>Passiva</t>
  </si>
  <si>
    <t>Vaste  activa</t>
  </si>
  <si>
    <t>Algemene reserve</t>
  </si>
  <si>
    <t>Voorraden</t>
  </si>
  <si>
    <t>Vorderingen</t>
  </si>
  <si>
    <t>Nog te betalen kosten</t>
  </si>
  <si>
    <t>Vooruit ontvangen</t>
  </si>
  <si>
    <t>Liquide middelen</t>
  </si>
  <si>
    <t>Totaal</t>
  </si>
  <si>
    <t>Omschrijving</t>
  </si>
  <si>
    <t>Begroting</t>
  </si>
  <si>
    <t>Werkelijk</t>
  </si>
  <si>
    <t>Baten</t>
  </si>
  <si>
    <t>Contributie Leden</t>
  </si>
  <si>
    <t>Diverse baten</t>
  </si>
  <si>
    <t>Rente</t>
  </si>
  <si>
    <t>Sponsoring Rabo Clubkas Campagne</t>
  </si>
  <si>
    <t>Lasten</t>
  </si>
  <si>
    <t>Kosten Thema-avonden en excursies</t>
  </si>
  <si>
    <t>Algemeen beheer</t>
  </si>
  <si>
    <t>Kringblad</t>
  </si>
  <si>
    <t>Eigen bijdrage huisvesting</t>
  </si>
  <si>
    <t>Overige kosten</t>
  </si>
  <si>
    <t>Kosten automatisering</t>
  </si>
  <si>
    <t>Totale Lasten</t>
  </si>
  <si>
    <t>Totale baten</t>
  </si>
  <si>
    <t>Exploitatie tekort/overschot</t>
  </si>
  <si>
    <t>Verschil t.o.v.</t>
  </si>
  <si>
    <t>begroting</t>
  </si>
  <si>
    <t>Verkoop Jubileumboek</t>
  </si>
  <si>
    <t>Huur huisvesting Kinkel</t>
  </si>
  <si>
    <t>Gemeentelijke subsidie huisvesting</t>
  </si>
  <si>
    <t>Eigen bijdrage huur Kinkel</t>
  </si>
  <si>
    <t>Reserve boekenfonds</t>
  </si>
  <si>
    <t>Vooruitbetaalde kosten</t>
  </si>
  <si>
    <t>Organisatiekosten</t>
  </si>
  <si>
    <t>Voorziening scholing</t>
  </si>
  <si>
    <t>Reserve automatisering</t>
  </si>
  <si>
    <t>Voorziening digitalisering filmmateriaal</t>
  </si>
  <si>
    <t>Verloop vermogen 2020</t>
  </si>
  <si>
    <t>Voorziening bijdrage Historisch besef</t>
  </si>
  <si>
    <t>Balans per 31 december 2022</t>
  </si>
  <si>
    <t>Algemene reserve eind 2022</t>
  </si>
  <si>
    <t>Historische Kring Bemmel  Verkorte JAARREKENING 2023 ( bedragen in € )</t>
  </si>
  <si>
    <t>Exploitatierekening over 2023</t>
  </si>
  <si>
    <t>Algemene reserve begin 2023</t>
  </si>
  <si>
    <t>Af: nadelig saldo</t>
  </si>
  <si>
    <t>Historische Kring Bemmel   Verkorte Begroting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</si>
</sst>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" fontId="3" fillId="0" borderId="8" xfId="0" applyNumberFormat="1" applyFont="1" applyBorder="1"/>
    <xf numFmtId="0" fontId="3" fillId="0" borderId="0" xfId="0" applyFont="1"/>
    <xf numFmtId="0" fontId="3" fillId="0" borderId="11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0" xfId="0" applyFont="1" applyBorder="1"/>
    <xf numFmtId="1" fontId="3" fillId="0" borderId="0" xfId="0" applyNumberFormat="1" applyFont="1"/>
    <xf numFmtId="1" fontId="3" fillId="0" borderId="11" xfId="0" applyNumberFormat="1" applyFont="1" applyBorder="1"/>
    <xf numFmtId="1" fontId="3" fillId="0" borderId="0" xfId="0" applyNumberFormat="1" applyFont="1" applyBorder="1"/>
    <xf numFmtId="1" fontId="3" fillId="0" borderId="12" xfId="0" applyNumberFormat="1" applyFont="1" applyBorder="1"/>
    <xf numFmtId="1" fontId="3" fillId="0" borderId="10" xfId="0" applyNumberFormat="1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0" borderId="9" xfId="0" applyNumberFormat="1" applyFont="1" applyBorder="1"/>
    <xf numFmtId="43" fontId="3" fillId="0" borderId="13" xfId="0" applyNumberFormat="1" applyFont="1" applyBorder="1"/>
    <xf numFmtId="43" fontId="3" fillId="0" borderId="5" xfId="0" applyNumberFormat="1" applyFont="1" applyBorder="1"/>
    <xf numFmtId="43" fontId="3" fillId="0" borderId="6" xfId="0" applyNumberFormat="1" applyFont="1" applyBorder="1"/>
    <xf numFmtId="43" fontId="3" fillId="0" borderId="14" xfId="0" applyNumberFormat="1" applyFont="1" applyBorder="1"/>
    <xf numFmtId="43" fontId="3" fillId="0" borderId="7" xfId="0" applyNumberFormat="1" applyFont="1" applyBorder="1"/>
    <xf numFmtId="43" fontId="3" fillId="0" borderId="8" xfId="0" applyNumberFormat="1" applyFont="1" applyBorder="1"/>
    <xf numFmtId="43" fontId="3" fillId="0" borderId="0" xfId="0" applyNumberFormat="1" applyFont="1"/>
    <xf numFmtId="43" fontId="3" fillId="0" borderId="1" xfId="0" applyNumberFormat="1" applyFont="1" applyBorder="1"/>
    <xf numFmtId="43" fontId="3" fillId="0" borderId="2" xfId="0" applyNumberFormat="1" applyFont="1" applyBorder="1"/>
    <xf numFmtId="43" fontId="3" fillId="0" borderId="4" xfId="0" applyNumberFormat="1" applyFont="1" applyBorder="1"/>
    <xf numFmtId="43" fontId="3" fillId="0" borderId="1" xfId="1" applyNumberFormat="1" applyFont="1" applyBorder="1"/>
    <xf numFmtId="43" fontId="3" fillId="0" borderId="13" xfId="1" applyNumberFormat="1" applyFont="1" applyBorder="1"/>
    <xf numFmtId="0" fontId="2" fillId="0" borderId="4" xfId="0" applyFont="1" applyBorder="1" applyAlignment="1">
      <alignment horizontal="center"/>
    </xf>
    <xf numFmtId="164" fontId="3" fillId="0" borderId="13" xfId="0" applyNumberFormat="1" applyFont="1" applyBorder="1"/>
    <xf numFmtId="164" fontId="3" fillId="0" borderId="14" xfId="0" applyNumberFormat="1" applyFont="1" applyBorder="1"/>
    <xf numFmtId="16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/>
    </xf>
    <xf numFmtId="43" fontId="3" fillId="0" borderId="16" xfId="0" applyNumberFormat="1" applyFont="1" applyBorder="1"/>
    <xf numFmtId="43" fontId="3" fillId="0" borderId="18" xfId="0" applyNumberFormat="1" applyFont="1" applyBorder="1"/>
    <xf numFmtId="43" fontId="3" fillId="0" borderId="19" xfId="0" applyNumberFormat="1" applyFont="1" applyBorder="1"/>
    <xf numFmtId="43" fontId="3" fillId="0" borderId="17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topLeftCell="A34" workbookViewId="0">
      <selection activeCell="H45" sqref="H45"/>
    </sheetView>
  </sheetViews>
  <sheetFormatPr defaultRowHeight="15" x14ac:dyDescent="0.25"/>
  <cols>
    <col min="3" max="4" width="9.7109375" bestFit="1" customWidth="1"/>
    <col min="5" max="5" width="33" bestFit="1" customWidth="1"/>
    <col min="6" max="6" width="12.28515625" customWidth="1"/>
    <col min="7" max="7" width="10.28515625" bestFit="1" customWidth="1"/>
    <col min="8" max="8" width="10.28515625" customWidth="1"/>
    <col min="9" max="10" width="5.5703125" customWidth="1"/>
  </cols>
  <sheetData>
    <row r="1" spans="1:8" ht="17.100000000000001" customHeight="1" thickBot="1" x14ac:dyDescent="0.3">
      <c r="A1" s="60" t="s">
        <v>44</v>
      </c>
      <c r="B1" s="61"/>
      <c r="C1" s="61"/>
      <c r="D1" s="61"/>
      <c r="E1" s="61"/>
      <c r="F1" s="61"/>
      <c r="G1" s="61"/>
      <c r="H1" s="62"/>
    </row>
    <row r="2" spans="1:8" ht="15" customHeight="1" thickBot="1" x14ac:dyDescent="0.3">
      <c r="A2" s="57" t="s">
        <v>42</v>
      </c>
      <c r="B2" s="58"/>
      <c r="C2" s="58"/>
      <c r="D2" s="58"/>
      <c r="E2" s="58"/>
      <c r="F2" s="58"/>
      <c r="G2" s="58"/>
      <c r="H2" s="59"/>
    </row>
    <row r="3" spans="1:8" ht="12" customHeight="1" thickBot="1" x14ac:dyDescent="0.3">
      <c r="A3" s="43" t="s">
        <v>0</v>
      </c>
      <c r="B3" s="44"/>
      <c r="C3" s="52">
        <v>2022</v>
      </c>
      <c r="D3" s="52">
        <v>2023</v>
      </c>
      <c r="E3" s="44" t="s">
        <v>1</v>
      </c>
      <c r="F3" s="44"/>
      <c r="G3" s="52">
        <v>2023</v>
      </c>
      <c r="H3" s="37">
        <v>2023</v>
      </c>
    </row>
    <row r="4" spans="1:8" ht="12" customHeight="1" x14ac:dyDescent="0.25">
      <c r="A4" s="4" t="s">
        <v>2</v>
      </c>
      <c r="B4" s="5"/>
      <c r="C4" s="25">
        <v>0</v>
      </c>
      <c r="D4" s="25">
        <v>0</v>
      </c>
      <c r="E4" s="26" t="s">
        <v>3</v>
      </c>
      <c r="F4" s="27"/>
      <c r="G4" s="27">
        <v>20629.75</v>
      </c>
      <c r="H4" s="27">
        <v>19081.77</v>
      </c>
    </row>
    <row r="5" spans="1:8" ht="12" customHeight="1" x14ac:dyDescent="0.25">
      <c r="A5" s="7" t="s">
        <v>4</v>
      </c>
      <c r="B5" s="8"/>
      <c r="C5" s="28">
        <v>0</v>
      </c>
      <c r="D5" s="28">
        <v>0</v>
      </c>
      <c r="E5" s="29" t="s">
        <v>34</v>
      </c>
      <c r="F5" s="30"/>
      <c r="G5" s="30">
        <v>1000</v>
      </c>
      <c r="H5" s="30">
        <v>1000</v>
      </c>
    </row>
    <row r="6" spans="1:8" ht="12" customHeight="1" x14ac:dyDescent="0.25">
      <c r="A6" s="7" t="s">
        <v>5</v>
      </c>
      <c r="B6" s="8"/>
      <c r="C6" s="28">
        <v>0</v>
      </c>
      <c r="D6" s="28">
        <v>216.13192000000001</v>
      </c>
      <c r="E6" s="31" t="s">
        <v>38</v>
      </c>
      <c r="F6" s="30"/>
      <c r="G6" s="30">
        <v>1500</v>
      </c>
      <c r="H6" s="30">
        <v>1500</v>
      </c>
    </row>
    <row r="7" spans="1:8" ht="12" customHeight="1" x14ac:dyDescent="0.25">
      <c r="A7" s="7" t="s">
        <v>35</v>
      </c>
      <c r="B7" s="8"/>
      <c r="C7" s="28">
        <v>0</v>
      </c>
      <c r="D7" s="28">
        <v>192</v>
      </c>
      <c r="E7" s="29" t="s">
        <v>37</v>
      </c>
      <c r="F7" s="30"/>
      <c r="G7" s="30">
        <v>1000</v>
      </c>
      <c r="H7" s="30">
        <v>1000</v>
      </c>
    </row>
    <row r="8" spans="1:8" ht="12" customHeight="1" x14ac:dyDescent="0.25">
      <c r="A8" s="7" t="s">
        <v>8</v>
      </c>
      <c r="B8" s="8"/>
      <c r="C8" s="28">
        <v>28913.4</v>
      </c>
      <c r="D8" s="28">
        <v>26114.12</v>
      </c>
      <c r="E8" s="29" t="s">
        <v>39</v>
      </c>
      <c r="F8" s="30"/>
      <c r="G8" s="30">
        <v>2400</v>
      </c>
      <c r="H8" s="30">
        <v>2400</v>
      </c>
    </row>
    <row r="9" spans="1:8" ht="12" customHeight="1" x14ac:dyDescent="0.25">
      <c r="A9" s="7"/>
      <c r="B9" s="8"/>
      <c r="C9" s="28"/>
      <c r="D9" s="28"/>
      <c r="E9" s="29" t="s">
        <v>41</v>
      </c>
      <c r="F9" s="30"/>
      <c r="G9" s="30">
        <v>2356.15</v>
      </c>
      <c r="H9" s="30">
        <v>1315.55</v>
      </c>
    </row>
    <row r="10" spans="1:8" ht="12" customHeight="1" x14ac:dyDescent="0.25">
      <c r="A10" s="7"/>
      <c r="B10" s="8"/>
      <c r="C10" s="28"/>
      <c r="D10" s="28"/>
      <c r="E10" s="29" t="s">
        <v>6</v>
      </c>
      <c r="F10" s="30"/>
      <c r="G10" s="30">
        <v>10</v>
      </c>
      <c r="H10" s="30">
        <v>189.93</v>
      </c>
    </row>
    <row r="11" spans="1:8" ht="12" customHeight="1" x14ac:dyDescent="0.25">
      <c r="A11" s="7"/>
      <c r="B11" s="8"/>
      <c r="C11" s="28"/>
      <c r="D11" s="28"/>
      <c r="E11" s="29" t="s">
        <v>7</v>
      </c>
      <c r="F11" s="30"/>
      <c r="G11" s="30">
        <v>17.5</v>
      </c>
      <c r="H11" s="30">
        <v>35</v>
      </c>
    </row>
    <row r="12" spans="1:8" ht="12" customHeight="1" thickBot="1" x14ac:dyDescent="0.3">
      <c r="A12" s="7"/>
      <c r="B12" s="8"/>
      <c r="C12" s="30"/>
      <c r="D12" s="28"/>
      <c r="E12" s="29"/>
      <c r="F12" s="30"/>
      <c r="G12" s="30"/>
      <c r="H12" s="30"/>
    </row>
    <row r="13" spans="1:8" ht="12" customHeight="1" thickBot="1" x14ac:dyDescent="0.3">
      <c r="A13" s="1"/>
      <c r="B13" s="3" t="s">
        <v>9</v>
      </c>
      <c r="C13" s="32">
        <f>SUM(C4:C12)</f>
        <v>28913.4</v>
      </c>
      <c r="D13" s="32">
        <f>SUM(D4:D12)</f>
        <v>26522.251919999999</v>
      </c>
      <c r="E13" s="33" t="s">
        <v>9</v>
      </c>
      <c r="F13" s="34"/>
      <c r="G13" s="32">
        <f>SUM(G4:G12)</f>
        <v>28913.4</v>
      </c>
      <c r="H13" s="32">
        <f>SUM(H4:H12)</f>
        <v>26522.25</v>
      </c>
    </row>
    <row r="14" spans="1:8" ht="12" customHeight="1" thickBot="1" x14ac:dyDescent="0.3">
      <c r="A14" s="10"/>
      <c r="B14" s="10"/>
      <c r="C14" s="10"/>
      <c r="D14" s="10"/>
      <c r="E14" s="10"/>
      <c r="F14" s="10"/>
      <c r="G14" s="10"/>
      <c r="H14" s="10"/>
    </row>
    <row r="15" spans="1:8" ht="15" customHeight="1" thickBot="1" x14ac:dyDescent="0.3">
      <c r="A15" s="60" t="s">
        <v>45</v>
      </c>
      <c r="B15" s="61"/>
      <c r="C15" s="61"/>
      <c r="D15" s="61"/>
      <c r="E15" s="61"/>
      <c r="F15" s="61"/>
      <c r="G15" s="61"/>
      <c r="H15" s="62"/>
    </row>
    <row r="16" spans="1:8" ht="12" customHeight="1" x14ac:dyDescent="0.25">
      <c r="A16" s="4" t="s">
        <v>10</v>
      </c>
      <c r="B16" s="11"/>
      <c r="C16" s="11"/>
      <c r="D16" s="11"/>
      <c r="E16" s="48" t="s">
        <v>12</v>
      </c>
      <c r="F16" s="48" t="s">
        <v>11</v>
      </c>
      <c r="G16" s="48" t="s">
        <v>12</v>
      </c>
      <c r="H16" s="50" t="s">
        <v>28</v>
      </c>
    </row>
    <row r="17" spans="1:8" ht="12" customHeight="1" thickBot="1" x14ac:dyDescent="0.3">
      <c r="A17" s="12"/>
      <c r="B17" s="13"/>
      <c r="C17" s="13"/>
      <c r="D17" s="13"/>
      <c r="E17" s="49">
        <v>2022</v>
      </c>
      <c r="F17" s="49">
        <v>2023</v>
      </c>
      <c r="G17" s="49">
        <v>2023</v>
      </c>
      <c r="H17" s="51" t="s">
        <v>29</v>
      </c>
    </row>
    <row r="18" spans="1:8" ht="12" customHeight="1" x14ac:dyDescent="0.25">
      <c r="A18" s="47" t="s">
        <v>13</v>
      </c>
      <c r="B18" s="11"/>
      <c r="C18" s="11"/>
      <c r="D18" s="11"/>
      <c r="E18" s="25"/>
      <c r="F18" s="25"/>
      <c r="G18" s="25"/>
      <c r="H18" s="25"/>
    </row>
    <row r="19" spans="1:8" ht="12" customHeight="1" x14ac:dyDescent="0.25">
      <c r="A19" s="7" t="s">
        <v>14</v>
      </c>
      <c r="B19" s="15"/>
      <c r="C19" s="15"/>
      <c r="D19" s="15"/>
      <c r="E19" s="28">
        <v>8288.0499999999993</v>
      </c>
      <c r="F19" s="28">
        <v>8500</v>
      </c>
      <c r="G19" s="28">
        <v>8372.5</v>
      </c>
      <c r="H19" s="28">
        <f>SUM(G19-F19)</f>
        <v>-127.5</v>
      </c>
    </row>
    <row r="20" spans="1:8" ht="12" customHeight="1" x14ac:dyDescent="0.25">
      <c r="A20" s="7" t="s">
        <v>15</v>
      </c>
      <c r="B20" s="15"/>
      <c r="C20" s="15"/>
      <c r="D20" s="15"/>
      <c r="E20" s="28">
        <f>503.5+30+125+80.5+450</f>
        <v>1189</v>
      </c>
      <c r="F20" s="28">
        <v>800</v>
      </c>
      <c r="G20" s="28">
        <v>990.63</v>
      </c>
      <c r="H20" s="28">
        <f t="shared" ref="H20:H23" si="0">SUM(G20-F20)</f>
        <v>190.63</v>
      </c>
    </row>
    <row r="21" spans="1:8" ht="12" customHeight="1" x14ac:dyDescent="0.25">
      <c r="A21" s="7" t="s">
        <v>16</v>
      </c>
      <c r="B21" s="15"/>
      <c r="C21" s="15"/>
      <c r="D21" s="15"/>
      <c r="E21" s="28">
        <v>2.2999999999999998</v>
      </c>
      <c r="F21" s="28">
        <v>0</v>
      </c>
      <c r="G21" s="28">
        <v>223.25</v>
      </c>
      <c r="H21" s="28">
        <f t="shared" si="0"/>
        <v>223.25</v>
      </c>
    </row>
    <row r="22" spans="1:8" ht="12" customHeight="1" x14ac:dyDescent="0.25">
      <c r="A22" s="7" t="s">
        <v>30</v>
      </c>
      <c r="B22" s="15"/>
      <c r="C22" s="15"/>
      <c r="D22" s="15"/>
      <c r="E22" s="28">
        <v>20</v>
      </c>
      <c r="F22" s="28">
        <v>0</v>
      </c>
      <c r="G22" s="28">
        <v>60</v>
      </c>
      <c r="H22" s="28">
        <f t="shared" si="0"/>
        <v>60</v>
      </c>
    </row>
    <row r="23" spans="1:8" ht="12" customHeight="1" thickBot="1" x14ac:dyDescent="0.3">
      <c r="A23" s="7" t="s">
        <v>17</v>
      </c>
      <c r="B23" s="15"/>
      <c r="C23" s="15"/>
      <c r="D23" s="15"/>
      <c r="E23" s="28">
        <v>445.26</v>
      </c>
      <c r="F23" s="28">
        <v>600</v>
      </c>
      <c r="G23" s="28">
        <v>602.92999999999995</v>
      </c>
      <c r="H23" s="28">
        <f t="shared" si="0"/>
        <v>2.92999999999995</v>
      </c>
    </row>
    <row r="24" spans="1:8" ht="15" customHeight="1" thickBot="1" x14ac:dyDescent="0.3">
      <c r="A24" s="1"/>
      <c r="B24" s="2"/>
      <c r="C24" s="2" t="s">
        <v>26</v>
      </c>
      <c r="D24" s="2"/>
      <c r="E24" s="35">
        <f>SUM(E19:E23)</f>
        <v>9944.6099999999988</v>
      </c>
      <c r="F24" s="32">
        <f>SUM(F19:F23)</f>
        <v>9900</v>
      </c>
      <c r="G24" s="32">
        <f>SUM(G19:G23)</f>
        <v>10249.31</v>
      </c>
      <c r="H24" s="32">
        <f>SUM(H19:H23)</f>
        <v>349.30999999999995</v>
      </c>
    </row>
    <row r="25" spans="1:8" ht="12" customHeight="1" x14ac:dyDescent="0.25">
      <c r="A25" s="47" t="s">
        <v>18</v>
      </c>
      <c r="B25" s="11"/>
      <c r="C25" s="11"/>
      <c r="D25" s="11"/>
      <c r="E25" s="36"/>
      <c r="F25" s="25"/>
      <c r="G25" s="25"/>
      <c r="H25" s="25"/>
    </row>
    <row r="26" spans="1:8" ht="12" customHeight="1" x14ac:dyDescent="0.25">
      <c r="A26" s="7" t="s">
        <v>19</v>
      </c>
      <c r="B26" s="15"/>
      <c r="C26" s="15"/>
      <c r="D26" s="15"/>
      <c r="E26" s="28">
        <v>767.8</v>
      </c>
      <c r="F26" s="28">
        <v>1250</v>
      </c>
      <c r="G26" s="28">
        <v>1420.47</v>
      </c>
      <c r="H26" s="28">
        <f t="shared" ref="H26:H34" si="1">SUM(G26-F26)</f>
        <v>170.47000000000003</v>
      </c>
    </row>
    <row r="27" spans="1:8" ht="12" customHeight="1" x14ac:dyDescent="0.25">
      <c r="A27" s="7" t="s">
        <v>20</v>
      </c>
      <c r="B27" s="15"/>
      <c r="C27" s="15"/>
      <c r="D27" s="15"/>
      <c r="E27" s="28">
        <v>570.83000000000004</v>
      </c>
      <c r="F27" s="28">
        <v>750</v>
      </c>
      <c r="G27" s="28">
        <v>642.85</v>
      </c>
      <c r="H27" s="28">
        <f t="shared" si="1"/>
        <v>-107.14999999999998</v>
      </c>
    </row>
    <row r="28" spans="1:8" ht="12" customHeight="1" x14ac:dyDescent="0.25">
      <c r="A28" s="7" t="s">
        <v>21</v>
      </c>
      <c r="B28" s="15"/>
      <c r="C28" s="15"/>
      <c r="D28" s="15"/>
      <c r="E28" s="28">
        <v>4007.36</v>
      </c>
      <c r="F28" s="28">
        <v>4000</v>
      </c>
      <c r="G28" s="28">
        <v>4695.17</v>
      </c>
      <c r="H28" s="28">
        <f t="shared" si="1"/>
        <v>695.17000000000007</v>
      </c>
    </row>
    <row r="29" spans="1:8" ht="12" customHeight="1" x14ac:dyDescent="0.25">
      <c r="A29" s="7" t="s">
        <v>36</v>
      </c>
      <c r="B29" s="15"/>
      <c r="C29" s="15"/>
      <c r="D29" s="15"/>
      <c r="E29" s="28">
        <v>788.31</v>
      </c>
      <c r="F29" s="28">
        <v>750</v>
      </c>
      <c r="G29" s="28">
        <v>1381.57</v>
      </c>
      <c r="H29" s="28">
        <f t="shared" si="1"/>
        <v>631.56999999999994</v>
      </c>
    </row>
    <row r="30" spans="1:8" ht="12" customHeight="1" x14ac:dyDescent="0.25">
      <c r="A30" s="7" t="s">
        <v>22</v>
      </c>
      <c r="B30" s="15"/>
      <c r="C30" s="15"/>
      <c r="D30" s="15"/>
      <c r="E30" s="28">
        <v>875.4</v>
      </c>
      <c r="F30" s="28">
        <v>1200</v>
      </c>
      <c r="G30" s="28">
        <v>2049</v>
      </c>
      <c r="H30" s="28">
        <f t="shared" si="1"/>
        <v>849</v>
      </c>
    </row>
    <row r="31" spans="1:8" ht="12" customHeight="1" x14ac:dyDescent="0.25">
      <c r="A31" s="7" t="s">
        <v>23</v>
      </c>
      <c r="B31" s="15"/>
      <c r="C31" s="15"/>
      <c r="D31" s="15"/>
      <c r="E31" s="28">
        <v>615.22</v>
      </c>
      <c r="F31" s="28">
        <v>700</v>
      </c>
      <c r="G31" s="28">
        <v>446.67</v>
      </c>
      <c r="H31" s="28">
        <f t="shared" si="1"/>
        <v>-253.32999999999998</v>
      </c>
    </row>
    <row r="32" spans="1:8" ht="12" customHeight="1" thickBot="1" x14ac:dyDescent="0.3">
      <c r="A32" s="7" t="s">
        <v>24</v>
      </c>
      <c r="B32" s="15"/>
      <c r="C32" s="15"/>
      <c r="D32" s="15"/>
      <c r="E32" s="28">
        <v>1096.82</v>
      </c>
      <c r="F32" s="28">
        <v>1250</v>
      </c>
      <c r="G32" s="28">
        <v>1161.56</v>
      </c>
      <c r="H32" s="28">
        <f t="shared" ref="H32" si="2">SUM(G32-F32)</f>
        <v>-88.440000000000055</v>
      </c>
    </row>
    <row r="33" spans="1:8" ht="15" customHeight="1" thickBot="1" x14ac:dyDescent="0.3">
      <c r="A33" s="1"/>
      <c r="B33" s="2"/>
      <c r="C33" s="2" t="s">
        <v>25</v>
      </c>
      <c r="D33" s="2"/>
      <c r="E33" s="35">
        <f>SUM(E26:E32)</f>
        <v>8721.74</v>
      </c>
      <c r="F33" s="32">
        <f>SUM(F26:F32)</f>
        <v>9900</v>
      </c>
      <c r="G33" s="32">
        <f>SUM(G26:G32)</f>
        <v>11797.289999999999</v>
      </c>
      <c r="H33" s="32">
        <f>SUM(H26:H32)</f>
        <v>1897.29</v>
      </c>
    </row>
    <row r="34" spans="1:8" ht="15" customHeight="1" thickBot="1" x14ac:dyDescent="0.3">
      <c r="A34" s="1" t="s">
        <v>27</v>
      </c>
      <c r="B34" s="2"/>
      <c r="C34" s="2"/>
      <c r="D34" s="2"/>
      <c r="E34" s="32">
        <f>E24-E33</f>
        <v>1222.869999999999</v>
      </c>
      <c r="F34" s="32">
        <f>F24-F33</f>
        <v>0</v>
      </c>
      <c r="G34" s="32">
        <f>G24-G33</f>
        <v>-1547.9799999999996</v>
      </c>
      <c r="H34" s="32">
        <f t="shared" si="1"/>
        <v>-1547.9799999999996</v>
      </c>
    </row>
    <row r="35" spans="1:8" ht="9.75" customHeight="1" thickBot="1" x14ac:dyDescent="0.3">
      <c r="A35" s="10"/>
      <c r="B35" s="10"/>
      <c r="C35" s="10"/>
      <c r="D35" s="10"/>
      <c r="E35" s="10"/>
      <c r="F35" s="16"/>
      <c r="G35" s="16"/>
      <c r="H35" s="16"/>
    </row>
    <row r="36" spans="1:8" ht="15" customHeight="1" x14ac:dyDescent="0.25">
      <c r="A36" s="10" t="s">
        <v>40</v>
      </c>
      <c r="B36" s="10"/>
      <c r="C36" s="10"/>
      <c r="D36" s="4" t="s">
        <v>46</v>
      </c>
      <c r="E36" s="11"/>
      <c r="F36" s="17"/>
      <c r="G36" s="6"/>
      <c r="H36" s="38">
        <v>20629.75</v>
      </c>
    </row>
    <row r="37" spans="1:8" ht="15" customHeight="1" thickBot="1" x14ac:dyDescent="0.3">
      <c r="A37" s="10"/>
      <c r="B37" s="10"/>
      <c r="C37" s="10"/>
      <c r="D37" s="7" t="s">
        <v>47</v>
      </c>
      <c r="E37" s="15"/>
      <c r="F37" s="18"/>
      <c r="G37" s="9"/>
      <c r="H37" s="39">
        <v>-1547.98</v>
      </c>
    </row>
    <row r="38" spans="1:8" ht="15" customHeight="1" thickBot="1" x14ac:dyDescent="0.3">
      <c r="A38" s="10"/>
      <c r="B38" s="10"/>
      <c r="C38" s="10"/>
      <c r="D38" s="12" t="s">
        <v>43</v>
      </c>
      <c r="E38" s="13"/>
      <c r="F38" s="19"/>
      <c r="G38" s="20"/>
      <c r="H38" s="40">
        <f>SUM(H36:H37)</f>
        <v>19081.77</v>
      </c>
    </row>
    <row r="39" spans="1:8" ht="15" customHeight="1" thickBot="1" x14ac:dyDescent="0.3">
      <c r="A39" s="60" t="s">
        <v>48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25">
      <c r="A40" s="47" t="s">
        <v>10</v>
      </c>
      <c r="B40" s="11"/>
      <c r="C40" s="11"/>
      <c r="D40" s="11"/>
      <c r="E40" s="11"/>
      <c r="F40" s="11"/>
      <c r="G40" s="48" t="s">
        <v>12</v>
      </c>
      <c r="H40" s="48" t="s">
        <v>11</v>
      </c>
    </row>
    <row r="41" spans="1:8" ht="12" customHeight="1" thickBot="1" x14ac:dyDescent="0.3">
      <c r="A41" s="12"/>
      <c r="B41" s="13"/>
      <c r="C41" s="13"/>
      <c r="D41" s="13"/>
      <c r="E41" s="13"/>
      <c r="F41" s="13"/>
      <c r="G41" s="49">
        <v>2023</v>
      </c>
      <c r="H41" s="49">
        <v>2024</v>
      </c>
    </row>
    <row r="42" spans="1:8" ht="12" customHeight="1" x14ac:dyDescent="0.25">
      <c r="A42" s="47" t="s">
        <v>13</v>
      </c>
      <c r="B42" s="11"/>
      <c r="C42" s="11"/>
      <c r="D42" s="11"/>
      <c r="E42" s="11"/>
      <c r="F42" s="11"/>
      <c r="G42" s="25"/>
      <c r="H42" s="25"/>
    </row>
    <row r="43" spans="1:8" ht="12" customHeight="1" x14ac:dyDescent="0.25">
      <c r="A43" s="7" t="s">
        <v>14</v>
      </c>
      <c r="B43" s="15"/>
      <c r="C43" s="15"/>
      <c r="D43" s="15"/>
      <c r="E43" s="15"/>
      <c r="F43" s="15"/>
      <c r="G43" s="28">
        <f>G19</f>
        <v>8372.5</v>
      </c>
      <c r="H43" s="28">
        <v>9900</v>
      </c>
    </row>
    <row r="44" spans="1:8" ht="12" customHeight="1" x14ac:dyDescent="0.25">
      <c r="A44" s="7" t="s">
        <v>15</v>
      </c>
      <c r="B44" s="15"/>
      <c r="C44" s="15"/>
      <c r="D44" s="15"/>
      <c r="E44" s="15"/>
      <c r="F44" s="15"/>
      <c r="G44" s="28">
        <f>G20</f>
        <v>990.63</v>
      </c>
      <c r="H44" s="28">
        <v>1550</v>
      </c>
    </row>
    <row r="45" spans="1:8" ht="12" customHeight="1" x14ac:dyDescent="0.25">
      <c r="A45" s="7" t="s">
        <v>16</v>
      </c>
      <c r="B45" s="15"/>
      <c r="C45" s="15"/>
      <c r="D45" s="15"/>
      <c r="E45" s="15"/>
      <c r="F45" s="15"/>
      <c r="G45" s="28">
        <f t="shared" ref="G45:G47" si="3">G21</f>
        <v>223.25</v>
      </c>
      <c r="H45" s="28">
        <v>300</v>
      </c>
    </row>
    <row r="46" spans="1:8" ht="12" customHeight="1" x14ac:dyDescent="0.25">
      <c r="A46" s="7" t="s">
        <v>30</v>
      </c>
      <c r="B46" s="15"/>
      <c r="C46" s="15"/>
      <c r="D46" s="15"/>
      <c r="E46" s="15"/>
      <c r="F46" s="15"/>
      <c r="G46" s="28">
        <f t="shared" si="3"/>
        <v>60</v>
      </c>
      <c r="H46" s="28">
        <v>0</v>
      </c>
    </row>
    <row r="47" spans="1:8" ht="12" customHeight="1" thickBot="1" x14ac:dyDescent="0.3">
      <c r="A47" s="12" t="s">
        <v>17</v>
      </c>
      <c r="B47" s="13"/>
      <c r="C47" s="13"/>
      <c r="D47" s="13"/>
      <c r="E47" s="13"/>
      <c r="F47" s="13"/>
      <c r="G47" s="28">
        <f t="shared" si="3"/>
        <v>602.92999999999995</v>
      </c>
      <c r="H47" s="28">
        <v>400</v>
      </c>
    </row>
    <row r="48" spans="1:8" ht="12" customHeight="1" thickBot="1" x14ac:dyDescent="0.3">
      <c r="A48" s="43"/>
      <c r="B48" s="44"/>
      <c r="C48" s="45" t="s">
        <v>26</v>
      </c>
      <c r="D48" s="44"/>
      <c r="E48" s="44"/>
      <c r="F48" s="46"/>
      <c r="G48" s="32">
        <f>SUM(G43:G47)</f>
        <v>10249.31</v>
      </c>
      <c r="H48" s="32">
        <f>SUM(H43:H47)</f>
        <v>12150</v>
      </c>
    </row>
    <row r="49" spans="1:8" ht="12" customHeight="1" thickBot="1" x14ac:dyDescent="0.3">
      <c r="A49" s="10"/>
      <c r="B49" s="10"/>
      <c r="C49" s="15"/>
      <c r="D49" s="10"/>
      <c r="E49" s="10"/>
      <c r="F49" s="10"/>
      <c r="G49" s="25"/>
      <c r="H49" s="25"/>
    </row>
    <row r="50" spans="1:8" ht="12" customHeight="1" x14ac:dyDescent="0.25">
      <c r="A50" s="47" t="s">
        <v>18</v>
      </c>
      <c r="B50" s="11"/>
      <c r="C50" s="11"/>
      <c r="D50" s="11"/>
      <c r="E50" s="11"/>
      <c r="F50" s="11"/>
      <c r="G50" s="25"/>
      <c r="H50" s="25"/>
    </row>
    <row r="51" spans="1:8" ht="12" customHeight="1" x14ac:dyDescent="0.25">
      <c r="A51" s="7" t="s">
        <v>19</v>
      </c>
      <c r="B51" s="15"/>
      <c r="C51" s="15"/>
      <c r="D51" s="15"/>
      <c r="E51" s="15"/>
      <c r="F51" s="15"/>
      <c r="G51" s="28">
        <f>G26</f>
        <v>1420.47</v>
      </c>
      <c r="H51" s="28">
        <v>1500</v>
      </c>
    </row>
    <row r="52" spans="1:8" ht="12" customHeight="1" x14ac:dyDescent="0.25">
      <c r="A52" s="7" t="s">
        <v>20</v>
      </c>
      <c r="B52" s="15"/>
      <c r="C52" s="15"/>
      <c r="D52" s="15"/>
      <c r="E52" s="15"/>
      <c r="F52" s="15"/>
      <c r="G52" s="28">
        <f t="shared" ref="G52:G57" si="4">G27</f>
        <v>642.85</v>
      </c>
      <c r="H52" s="28">
        <v>700</v>
      </c>
    </row>
    <row r="53" spans="1:8" ht="12" customHeight="1" x14ac:dyDescent="0.25">
      <c r="A53" s="7" t="s">
        <v>21</v>
      </c>
      <c r="B53" s="15"/>
      <c r="C53" s="15"/>
      <c r="D53" s="15"/>
      <c r="E53" s="15"/>
      <c r="F53" s="15"/>
      <c r="G53" s="28">
        <f t="shared" si="4"/>
        <v>4695.17</v>
      </c>
      <c r="H53" s="28">
        <v>5300</v>
      </c>
    </row>
    <row r="54" spans="1:8" ht="12" customHeight="1" x14ac:dyDescent="0.25">
      <c r="A54" s="7" t="s">
        <v>36</v>
      </c>
      <c r="B54" s="15"/>
      <c r="C54" s="15"/>
      <c r="D54" s="15"/>
      <c r="E54" s="15"/>
      <c r="F54" s="15"/>
      <c r="G54" s="28">
        <f t="shared" si="4"/>
        <v>1381.57</v>
      </c>
      <c r="H54" s="28">
        <v>750</v>
      </c>
    </row>
    <row r="55" spans="1:8" ht="12" customHeight="1" x14ac:dyDescent="0.25">
      <c r="A55" s="7" t="s">
        <v>22</v>
      </c>
      <c r="B55" s="15"/>
      <c r="C55" s="15"/>
      <c r="D55" s="15"/>
      <c r="E55" s="15"/>
      <c r="F55" s="15"/>
      <c r="G55" s="28">
        <f t="shared" si="4"/>
        <v>2049</v>
      </c>
      <c r="H55" s="28">
        <v>2000</v>
      </c>
    </row>
    <row r="56" spans="1:8" ht="12" customHeight="1" x14ac:dyDescent="0.25">
      <c r="A56" s="7" t="s">
        <v>23</v>
      </c>
      <c r="B56" s="15"/>
      <c r="C56" s="15"/>
      <c r="D56" s="15"/>
      <c r="E56" s="15"/>
      <c r="F56" s="15"/>
      <c r="G56" s="28">
        <f t="shared" si="4"/>
        <v>446.67</v>
      </c>
      <c r="H56" s="28">
        <v>700</v>
      </c>
    </row>
    <row r="57" spans="1:8" ht="12.75" customHeight="1" thickBot="1" x14ac:dyDescent="0.3">
      <c r="A57" s="7" t="s">
        <v>24</v>
      </c>
      <c r="B57" s="15"/>
      <c r="C57" s="15"/>
      <c r="D57" s="15"/>
      <c r="E57" s="15"/>
      <c r="F57" s="15"/>
      <c r="G57" s="28">
        <f t="shared" si="4"/>
        <v>1161.56</v>
      </c>
      <c r="H57" s="28">
        <v>1200</v>
      </c>
    </row>
    <row r="58" spans="1:8" ht="12" customHeight="1" thickBot="1" x14ac:dyDescent="0.3">
      <c r="A58" s="57" t="s">
        <v>25</v>
      </c>
      <c r="B58" s="58"/>
      <c r="C58" s="58"/>
      <c r="D58" s="58"/>
      <c r="E58" s="58"/>
      <c r="F58" s="59"/>
      <c r="G58" s="32">
        <f>SUM(G51:G57)</f>
        <v>11797.289999999999</v>
      </c>
      <c r="H58" s="32">
        <f>SUM(H51:H57)</f>
        <v>12150</v>
      </c>
    </row>
    <row r="59" spans="1:8" ht="12" customHeight="1" thickBot="1" x14ac:dyDescent="0.3">
      <c r="A59" s="41"/>
      <c r="B59" s="42"/>
      <c r="C59" s="42"/>
      <c r="D59" s="42"/>
      <c r="E59" s="42"/>
      <c r="F59" s="42"/>
      <c r="G59" s="32"/>
      <c r="H59" s="32"/>
    </row>
    <row r="60" spans="1:8" ht="15" customHeight="1" thickBot="1" x14ac:dyDescent="0.3">
      <c r="A60" s="1" t="s">
        <v>27</v>
      </c>
      <c r="B60" s="2"/>
      <c r="C60" s="2"/>
      <c r="D60" s="2"/>
      <c r="E60" s="2"/>
      <c r="F60" s="2"/>
      <c r="G60" s="32">
        <f>G48-G58</f>
        <v>-1547.9799999999996</v>
      </c>
      <c r="H60" s="32">
        <v>0</v>
      </c>
    </row>
    <row r="61" spans="1:8" ht="10.9" customHeight="1" thickBot="1" x14ac:dyDescent="0.3">
      <c r="A61" s="10"/>
      <c r="B61" s="10"/>
      <c r="C61" s="10"/>
      <c r="D61" s="10"/>
      <c r="E61" s="10"/>
      <c r="F61" s="10"/>
      <c r="G61" s="31"/>
      <c r="H61" s="31"/>
    </row>
    <row r="62" spans="1:8" ht="15" customHeight="1" x14ac:dyDescent="0.25">
      <c r="A62" s="4" t="s">
        <v>31</v>
      </c>
      <c r="B62" s="21"/>
      <c r="C62" s="21"/>
      <c r="D62" s="21"/>
      <c r="E62" s="21"/>
      <c r="F62" s="21"/>
      <c r="G62" s="55">
        <v>12450</v>
      </c>
      <c r="H62" s="56">
        <v>13000</v>
      </c>
    </row>
    <row r="63" spans="1:8" ht="15" customHeight="1" thickBot="1" x14ac:dyDescent="0.3">
      <c r="A63" s="12" t="s">
        <v>32</v>
      </c>
      <c r="B63" s="22"/>
      <c r="C63" s="22"/>
      <c r="D63" s="22"/>
      <c r="E63" s="22"/>
      <c r="F63" s="22"/>
      <c r="G63" s="53">
        <v>-10401</v>
      </c>
      <c r="H63" s="54">
        <v>-11000</v>
      </c>
    </row>
    <row r="64" spans="1:8" ht="15.75" thickBot="1" x14ac:dyDescent="0.3">
      <c r="A64" s="14" t="s">
        <v>33</v>
      </c>
      <c r="B64" s="23"/>
      <c r="C64" s="24"/>
      <c r="D64" s="22"/>
      <c r="E64" s="22"/>
      <c r="F64" s="22"/>
      <c r="G64" s="32">
        <f>SUM(G62:G63)</f>
        <v>2049</v>
      </c>
      <c r="H64" s="32">
        <f>SUM(H62:H63)</f>
        <v>2000</v>
      </c>
    </row>
  </sheetData>
  <mergeCells count="5">
    <mergeCell ref="A2:H2"/>
    <mergeCell ref="A15:H15"/>
    <mergeCell ref="A39:H39"/>
    <mergeCell ref="A1:H1"/>
    <mergeCell ref="A58:F58"/>
  </mergeCells>
  <pageMargins left="0.31496062992125984" right="0.31496062992125984" top="0.35433070866141736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jono</dc:creator>
  <cp:lastModifiedBy>Gebruiker</cp:lastModifiedBy>
  <cp:lastPrinted>2023-01-02T17:36:58Z</cp:lastPrinted>
  <dcterms:created xsi:type="dcterms:W3CDTF">2014-02-03T18:52:10Z</dcterms:created>
  <dcterms:modified xsi:type="dcterms:W3CDTF">2024-01-08T14:35:36Z</dcterms:modified>
</cp:coreProperties>
</file>